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NOC\Desktop\SPC 투자유치 추진 타당성 자문용역\기안\"/>
    </mc:Choice>
  </mc:AlternateContent>
  <bookViews>
    <workbookView xWindow="0" yWindow="0" windowWidth="28800" windowHeight="12390"/>
  </bookViews>
  <sheets>
    <sheet name="결과" sheetId="1" r:id="rId1"/>
  </sheets>
  <definedNames>
    <definedName name="_xlnm.Print_Area" localSheetId="0">결과!$A$3:$Y$26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N13" i="1"/>
  <c r="K13" i="1"/>
  <c r="H13" i="1"/>
  <c r="E13" i="1"/>
  <c r="B26" i="1" l="1"/>
  <c r="P25" i="1"/>
  <c r="Q25" i="1" s="1"/>
  <c r="M25" i="1"/>
  <c r="N25" i="1" s="1"/>
  <c r="J25" i="1"/>
  <c r="K25" i="1" s="1"/>
  <c r="G25" i="1"/>
  <c r="H25" i="1" s="1"/>
  <c r="D25" i="1"/>
  <c r="E25" i="1" s="1"/>
  <c r="P24" i="1"/>
  <c r="Q24" i="1" s="1"/>
  <c r="M24" i="1"/>
  <c r="N24" i="1" s="1"/>
  <c r="J24" i="1"/>
  <c r="K24" i="1" s="1"/>
  <c r="G24" i="1"/>
  <c r="H24" i="1" s="1"/>
  <c r="D24" i="1"/>
  <c r="E24" i="1" s="1"/>
  <c r="P23" i="1"/>
  <c r="Q23" i="1" s="1"/>
  <c r="M23" i="1"/>
  <c r="N23" i="1" s="1"/>
  <c r="J23" i="1"/>
  <c r="K23" i="1" s="1"/>
  <c r="G23" i="1"/>
  <c r="H23" i="1" s="1"/>
  <c r="D23" i="1"/>
  <c r="E23" i="1" s="1"/>
  <c r="P22" i="1"/>
  <c r="Q22" i="1" s="1"/>
  <c r="M22" i="1"/>
  <c r="N22" i="1" s="1"/>
  <c r="J22" i="1"/>
  <c r="K22" i="1" s="1"/>
  <c r="G22" i="1"/>
  <c r="H22" i="1" s="1"/>
  <c r="D22" i="1"/>
  <c r="E22" i="1" s="1"/>
  <c r="W13" i="1"/>
  <c r="B13" i="1"/>
  <c r="Q12" i="1"/>
  <c r="P12" i="1"/>
  <c r="M12" i="1"/>
  <c r="N12" i="1" s="1"/>
  <c r="J12" i="1"/>
  <c r="K12" i="1" s="1"/>
  <c r="G12" i="1"/>
  <c r="H12" i="1" s="1"/>
  <c r="D12" i="1"/>
  <c r="E12" i="1" s="1"/>
  <c r="P11" i="1"/>
  <c r="Q11" i="1" s="1"/>
  <c r="M11" i="1"/>
  <c r="N11" i="1" s="1"/>
  <c r="J11" i="1"/>
  <c r="K11" i="1" s="1"/>
  <c r="G11" i="1"/>
  <c r="H11" i="1" s="1"/>
  <c r="D11" i="1"/>
  <c r="E11" i="1" s="1"/>
  <c r="P10" i="1"/>
  <c r="Q10" i="1" s="1"/>
  <c r="M10" i="1"/>
  <c r="N10" i="1" s="1"/>
  <c r="J10" i="1"/>
  <c r="K10" i="1" s="1"/>
  <c r="G10" i="1"/>
  <c r="H10" i="1" s="1"/>
  <c r="D10" i="1"/>
  <c r="E10" i="1" s="1"/>
  <c r="P9" i="1"/>
  <c r="Q9" i="1" s="1"/>
  <c r="N9" i="1"/>
  <c r="M9" i="1"/>
  <c r="J9" i="1"/>
  <c r="K9" i="1" s="1"/>
  <c r="G9" i="1"/>
  <c r="H9" i="1" s="1"/>
  <c r="D9" i="1"/>
  <c r="E9" i="1" s="1"/>
  <c r="X9" i="1" l="1"/>
  <c r="X11" i="1"/>
  <c r="X10" i="1"/>
  <c r="X12" i="1"/>
  <c r="Y10" i="1"/>
  <c r="Y11" i="1"/>
  <c r="N26" i="1"/>
  <c r="Y12" i="1"/>
  <c r="H26" i="1"/>
  <c r="K26" i="1"/>
  <c r="E26" i="1"/>
  <c r="Y9" i="1"/>
  <c r="Q26" i="1"/>
  <c r="Y13" i="1" l="1"/>
  <c r="X13" i="1"/>
</calcChain>
</file>

<file path=xl/sharedStrings.xml><?xml version="1.0" encoding="utf-8"?>
<sst xmlns="http://schemas.openxmlformats.org/spreadsheetml/2006/main" count="114" uniqueCount="35">
  <si>
    <t>A사</t>
    <phoneticPr fontId="3" type="noConversion"/>
  </si>
  <si>
    <t>항목</t>
    <phoneticPr fontId="3" type="noConversion"/>
  </si>
  <si>
    <t>배점</t>
    <phoneticPr fontId="3" type="noConversion"/>
  </si>
  <si>
    <t>등급</t>
    <phoneticPr fontId="3" type="noConversion"/>
  </si>
  <si>
    <t>득점율</t>
    <phoneticPr fontId="3" type="noConversion"/>
  </si>
  <si>
    <t>평가항목</t>
    <phoneticPr fontId="3" type="noConversion"/>
  </si>
  <si>
    <t>제안서 평가점수</t>
    <phoneticPr fontId="3" type="noConversion"/>
  </si>
  <si>
    <t>득점</t>
    <phoneticPr fontId="3" type="noConversion"/>
  </si>
  <si>
    <t>S</t>
    <phoneticPr fontId="3" type="noConversion"/>
  </si>
  <si>
    <t>과업수행계획</t>
    <phoneticPr fontId="3" type="noConversion"/>
  </si>
  <si>
    <t>A</t>
    <phoneticPr fontId="3" type="noConversion"/>
  </si>
  <si>
    <t>B</t>
    <phoneticPr fontId="3" type="noConversion"/>
  </si>
  <si>
    <t>과업이해도</t>
    <phoneticPr fontId="3" type="noConversion"/>
  </si>
  <si>
    <t>실현가능성 및 창의성</t>
    <phoneticPr fontId="3" type="noConversion"/>
  </si>
  <si>
    <t>B</t>
    <phoneticPr fontId="3" type="noConversion"/>
  </si>
  <si>
    <t>C</t>
    <phoneticPr fontId="3" type="noConversion"/>
  </si>
  <si>
    <t>C</t>
    <phoneticPr fontId="3" type="noConversion"/>
  </si>
  <si>
    <t>참여인력의 전문성</t>
    <phoneticPr fontId="3" type="noConversion"/>
  </si>
  <si>
    <t>A</t>
    <phoneticPr fontId="3" type="noConversion"/>
  </si>
  <si>
    <t>D</t>
    <phoneticPr fontId="3" type="noConversion"/>
  </si>
  <si>
    <t>합계</t>
    <phoneticPr fontId="3" type="noConversion"/>
  </si>
  <si>
    <t>합계</t>
    <phoneticPr fontId="3" type="noConversion"/>
  </si>
  <si>
    <t>B사</t>
    <phoneticPr fontId="3" type="noConversion"/>
  </si>
  <si>
    <t>평가워원 마</t>
  </si>
  <si>
    <t>평가워원 마</t>
    <phoneticPr fontId="3" type="noConversion"/>
  </si>
  <si>
    <t>평가위원 가</t>
  </si>
  <si>
    <t>평가위원 가</t>
    <phoneticPr fontId="3" type="noConversion"/>
  </si>
  <si>
    <t>평가위원 나</t>
  </si>
  <si>
    <t>평가위원 나</t>
    <phoneticPr fontId="3" type="noConversion"/>
  </si>
  <si>
    <t>평가위원 다</t>
  </si>
  <si>
    <t>평가위원 다</t>
    <phoneticPr fontId="3" type="noConversion"/>
  </si>
  <si>
    <t>평가위원 라</t>
  </si>
  <si>
    <t>평가위원 라</t>
    <phoneticPr fontId="3" type="noConversion"/>
  </si>
  <si>
    <t>A사</t>
    <phoneticPr fontId="3" type="noConversion"/>
  </si>
  <si>
    <t>기술평가(비계량)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</si>
</sst>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%"/>
    <numFmt numFmtId="177" formatCode="_-* #,##0.000_-;\-* #,##0.000_-;_-* &quot;-&quot;_-;_-@_-"/>
    <numFmt numFmtId="178" formatCode="_-* #,##0.0000_-;\-* #,##0.000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2" applyNumberFormat="1" applyFon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178" fontId="0" fillId="0" borderId="1" xfId="1" applyNumberFormat="1" applyFont="1" applyBorder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177" fontId="4" fillId="0" borderId="1" xfId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6" fontId="0" fillId="0" borderId="0" xfId="2" applyNumberFormat="1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Y26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22" bestFit="1" customWidth="1"/>
    <col min="2" max="2" width="6.625" customWidth="1"/>
    <col min="3" max="17" width="9.75" customWidth="1"/>
    <col min="18" max="18" width="2.375" customWidth="1"/>
    <col min="21" max="21" width="2.375" customWidth="1"/>
    <col min="22" max="22" width="21.625" customWidth="1"/>
    <col min="23" max="23" width="8.375" customWidth="1"/>
    <col min="24" max="25" width="18.125" customWidth="1"/>
  </cols>
  <sheetData>
    <row r="3" spans="1:25" ht="31.5" x14ac:dyDescent="0.3">
      <c r="A3" s="27" t="s">
        <v>34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6" spans="1:25" x14ac:dyDescent="0.3">
      <c r="A6" s="1" t="s">
        <v>0</v>
      </c>
    </row>
    <row r="7" spans="1:25" s="2" customFormat="1" x14ac:dyDescent="0.3">
      <c r="A7" s="28" t="s">
        <v>1</v>
      </c>
      <c r="B7" s="28" t="s">
        <v>2</v>
      </c>
      <c r="C7" s="28" t="s">
        <v>26</v>
      </c>
      <c r="D7" s="28"/>
      <c r="E7" s="28"/>
      <c r="F7" s="28" t="s">
        <v>28</v>
      </c>
      <c r="G7" s="28"/>
      <c r="H7" s="28"/>
      <c r="I7" s="28" t="s">
        <v>30</v>
      </c>
      <c r="J7" s="28"/>
      <c r="K7" s="28"/>
      <c r="L7" s="28" t="s">
        <v>32</v>
      </c>
      <c r="M7" s="28"/>
      <c r="N7" s="28"/>
      <c r="O7" s="28" t="s">
        <v>24</v>
      </c>
      <c r="P7" s="28"/>
      <c r="Q7" s="28"/>
      <c r="S7" s="3" t="s">
        <v>3</v>
      </c>
      <c r="T7" s="3" t="s">
        <v>4</v>
      </c>
      <c r="V7" s="29" t="s">
        <v>5</v>
      </c>
      <c r="W7" s="29" t="s">
        <v>2</v>
      </c>
      <c r="X7" s="29" t="s">
        <v>6</v>
      </c>
      <c r="Y7" s="29"/>
    </row>
    <row r="8" spans="1:25" x14ac:dyDescent="0.3">
      <c r="A8" s="28"/>
      <c r="B8" s="28"/>
      <c r="C8" s="4" t="s">
        <v>3</v>
      </c>
      <c r="D8" s="4" t="s">
        <v>4</v>
      </c>
      <c r="E8" s="4" t="s">
        <v>7</v>
      </c>
      <c r="F8" s="4" t="s">
        <v>3</v>
      </c>
      <c r="G8" s="4" t="s">
        <v>4</v>
      </c>
      <c r="H8" s="4" t="s">
        <v>7</v>
      </c>
      <c r="I8" s="4" t="s">
        <v>3</v>
      </c>
      <c r="J8" s="4" t="s">
        <v>4</v>
      </c>
      <c r="K8" s="4" t="s">
        <v>7</v>
      </c>
      <c r="L8" s="4" t="s">
        <v>3</v>
      </c>
      <c r="M8" s="4" t="s">
        <v>4</v>
      </c>
      <c r="N8" s="4" t="s">
        <v>7</v>
      </c>
      <c r="O8" s="4" t="s">
        <v>3</v>
      </c>
      <c r="P8" s="4" t="s">
        <v>4</v>
      </c>
      <c r="Q8" s="4" t="s">
        <v>7</v>
      </c>
      <c r="S8" s="5" t="s">
        <v>8</v>
      </c>
      <c r="T8" s="6">
        <v>1</v>
      </c>
      <c r="V8" s="29"/>
      <c r="W8" s="29"/>
      <c r="X8" s="3" t="s">
        <v>33</v>
      </c>
      <c r="Y8" s="3" t="s">
        <v>22</v>
      </c>
    </row>
    <row r="9" spans="1:25" x14ac:dyDescent="0.3">
      <c r="A9" s="7" t="s">
        <v>9</v>
      </c>
      <c r="B9" s="8">
        <v>20</v>
      </c>
      <c r="C9" s="9" t="s">
        <v>10</v>
      </c>
      <c r="D9" s="10">
        <f>VLOOKUP(C9,$S$8:$T$12,2,0)</f>
        <v>0.92500000000000004</v>
      </c>
      <c r="E9" s="11">
        <f>$B$9*D9</f>
        <v>18.5</v>
      </c>
      <c r="F9" s="9" t="s">
        <v>11</v>
      </c>
      <c r="G9" s="10">
        <f>VLOOKUP(F9,$S$8:$T$12,2,0)</f>
        <v>0.85</v>
      </c>
      <c r="H9" s="11">
        <f>$B$9*G9</f>
        <v>17</v>
      </c>
      <c r="I9" s="9" t="s">
        <v>11</v>
      </c>
      <c r="J9" s="10">
        <f>VLOOKUP(I9,$S$8:$T$12,2,0)</f>
        <v>0.85</v>
      </c>
      <c r="K9" s="11">
        <f>$B$9*J9</f>
        <v>17</v>
      </c>
      <c r="L9" s="9" t="s">
        <v>11</v>
      </c>
      <c r="M9" s="10">
        <f>VLOOKUP(L9,$S$8:$T$12,2,0)</f>
        <v>0.85</v>
      </c>
      <c r="N9" s="11">
        <f>$B$9*M9</f>
        <v>17</v>
      </c>
      <c r="O9" s="9" t="s">
        <v>11</v>
      </c>
      <c r="P9" s="10">
        <f>VLOOKUP(O9,$S$8:$T$12,2,0)</f>
        <v>0.85</v>
      </c>
      <c r="Q9" s="11">
        <f>$B$9*P9</f>
        <v>17</v>
      </c>
      <c r="S9" s="8" t="s">
        <v>10</v>
      </c>
      <c r="T9" s="6">
        <v>0.92500000000000004</v>
      </c>
      <c r="V9" s="7" t="s">
        <v>9</v>
      </c>
      <c r="W9" s="8">
        <v>20</v>
      </c>
      <c r="X9" s="12">
        <f>(SUM(E9,H9,K9,N9,Q9)-MAX(E9,H9,K9,N9,Q9)-MIN(E9,H9,K9,N9,Q9))/3</f>
        <v>17</v>
      </c>
      <c r="Y9" s="12">
        <f>(SUM(E22,H22,K22,N22,Q22)-MAX(E22,H22,K22,N22,Q22)-MIN(E22,H22,K22,N22,Q22))/3</f>
        <v>20</v>
      </c>
    </row>
    <row r="10" spans="1:25" x14ac:dyDescent="0.3">
      <c r="A10" s="7" t="s">
        <v>12</v>
      </c>
      <c r="B10" s="8">
        <v>15</v>
      </c>
      <c r="C10" s="9" t="s">
        <v>10</v>
      </c>
      <c r="D10" s="10">
        <f>VLOOKUP(C10,$S$8:$T$12,2,0)</f>
        <v>0.92500000000000004</v>
      </c>
      <c r="E10" s="11">
        <f>$B$10*D10</f>
        <v>13.875</v>
      </c>
      <c r="F10" s="9" t="s">
        <v>11</v>
      </c>
      <c r="G10" s="10">
        <f t="shared" ref="G10:G12" si="0">VLOOKUP(F10,$S$8:$T$12,2,0)</f>
        <v>0.85</v>
      </c>
      <c r="H10" s="11">
        <f>$B$10*G10</f>
        <v>12.75</v>
      </c>
      <c r="I10" s="9" t="s">
        <v>11</v>
      </c>
      <c r="J10" s="10">
        <f t="shared" ref="J10:J12" si="1">VLOOKUP(I10,$S$8:$T$12,2,0)</f>
        <v>0.85</v>
      </c>
      <c r="K10" s="11">
        <f>$B$10*J10</f>
        <v>12.75</v>
      </c>
      <c r="L10" s="9" t="s">
        <v>10</v>
      </c>
      <c r="M10" s="10">
        <f t="shared" ref="M10:M12" si="2">VLOOKUP(L10,$S$8:$T$12,2,0)</f>
        <v>0.92500000000000004</v>
      </c>
      <c r="N10" s="11">
        <f>$B$10*M10</f>
        <v>13.875</v>
      </c>
      <c r="O10" s="9" t="s">
        <v>10</v>
      </c>
      <c r="P10" s="10">
        <f t="shared" ref="P10:P12" si="3">VLOOKUP(O10,$S$8:$T$12,2,0)</f>
        <v>0.92500000000000004</v>
      </c>
      <c r="Q10" s="11">
        <f>$B$10*P10</f>
        <v>13.875</v>
      </c>
      <c r="S10" s="8" t="s">
        <v>11</v>
      </c>
      <c r="T10" s="6">
        <v>0.85</v>
      </c>
      <c r="V10" s="7" t="s">
        <v>12</v>
      </c>
      <c r="W10" s="8">
        <v>15</v>
      </c>
      <c r="X10" s="12">
        <f t="shared" ref="X10:X12" si="4">(SUM(E10,H10,K10,N10,Q10)-MAX(E10,H10,K10,N10,Q10)-MIN(E10,H10,K10,N10,Q10))/3</f>
        <v>13.5</v>
      </c>
      <c r="Y10" s="12">
        <f>(SUM(E23,H23,K23,N23,Q23)-MAX(E23,H23,K23,N23,Q23)-MIN(E23,H23,K23,N23,Q23))/3</f>
        <v>14.25</v>
      </c>
    </row>
    <row r="11" spans="1:25" x14ac:dyDescent="0.3">
      <c r="A11" s="7" t="s">
        <v>13</v>
      </c>
      <c r="B11" s="8">
        <v>15</v>
      </c>
      <c r="C11" s="9" t="s">
        <v>11</v>
      </c>
      <c r="D11" s="10">
        <f>VLOOKUP(C11,$S$8:$T$12,2,0)</f>
        <v>0.85</v>
      </c>
      <c r="E11" s="11">
        <f>$B$11*D11</f>
        <v>12.75</v>
      </c>
      <c r="F11" s="9" t="s">
        <v>14</v>
      </c>
      <c r="G11" s="10">
        <f t="shared" si="0"/>
        <v>0.85</v>
      </c>
      <c r="H11" s="11">
        <f>$B$11*G11</f>
        <v>12.75</v>
      </c>
      <c r="I11" s="9" t="s">
        <v>15</v>
      </c>
      <c r="J11" s="10">
        <f t="shared" si="1"/>
        <v>0.77500000000000002</v>
      </c>
      <c r="K11" s="11">
        <f>$B$11*J11</f>
        <v>11.625</v>
      </c>
      <c r="L11" s="9" t="s">
        <v>11</v>
      </c>
      <c r="M11" s="10">
        <f t="shared" si="2"/>
        <v>0.85</v>
      </c>
      <c r="N11" s="11">
        <f>$B$11*M11</f>
        <v>12.75</v>
      </c>
      <c r="O11" s="9" t="s">
        <v>14</v>
      </c>
      <c r="P11" s="10">
        <f t="shared" si="3"/>
        <v>0.85</v>
      </c>
      <c r="Q11" s="11">
        <f>$B$11*P11</f>
        <v>12.75</v>
      </c>
      <c r="S11" s="8" t="s">
        <v>16</v>
      </c>
      <c r="T11" s="6">
        <v>0.77500000000000002</v>
      </c>
      <c r="V11" s="7" t="s">
        <v>13</v>
      </c>
      <c r="W11" s="8">
        <v>15</v>
      </c>
      <c r="X11" s="12">
        <f t="shared" si="4"/>
        <v>12.75</v>
      </c>
      <c r="Y11" s="12">
        <f>(SUM(E24,H24,K24,N24,Q24)-MAX(E24,H24,K24,N24,Q24)-MIN(E24,H24,K24,N24,Q24))/3</f>
        <v>15</v>
      </c>
    </row>
    <row r="12" spans="1:25" x14ac:dyDescent="0.3">
      <c r="A12" s="7" t="s">
        <v>17</v>
      </c>
      <c r="B12" s="8">
        <v>5</v>
      </c>
      <c r="C12" s="9" t="s">
        <v>10</v>
      </c>
      <c r="D12" s="10">
        <f>VLOOKUP(C12,$S$8:$T$12,2,0)</f>
        <v>0.92500000000000004</v>
      </c>
      <c r="E12" s="11">
        <f>$B$12*D12</f>
        <v>4.625</v>
      </c>
      <c r="F12" s="9" t="s">
        <v>11</v>
      </c>
      <c r="G12" s="10">
        <f t="shared" si="0"/>
        <v>0.85</v>
      </c>
      <c r="H12" s="11">
        <f>$B$12*G12</f>
        <v>4.25</v>
      </c>
      <c r="I12" s="9" t="s">
        <v>14</v>
      </c>
      <c r="J12" s="10">
        <f t="shared" si="1"/>
        <v>0.85</v>
      </c>
      <c r="K12" s="11">
        <f>$B$12*J12</f>
        <v>4.25</v>
      </c>
      <c r="L12" s="9" t="s">
        <v>10</v>
      </c>
      <c r="M12" s="10">
        <f t="shared" si="2"/>
        <v>0.92500000000000004</v>
      </c>
      <c r="N12" s="11">
        <f>$B$12*M12</f>
        <v>4.625</v>
      </c>
      <c r="O12" s="9" t="s">
        <v>18</v>
      </c>
      <c r="P12" s="10">
        <f t="shared" si="3"/>
        <v>0.92500000000000004</v>
      </c>
      <c r="Q12" s="11">
        <f>$B$12*P12</f>
        <v>4.625</v>
      </c>
      <c r="S12" s="8" t="s">
        <v>19</v>
      </c>
      <c r="T12" s="6">
        <v>0.7</v>
      </c>
      <c r="V12" s="7" t="s">
        <v>17</v>
      </c>
      <c r="W12" s="8">
        <v>5</v>
      </c>
      <c r="X12" s="12">
        <f t="shared" si="4"/>
        <v>4.5</v>
      </c>
      <c r="Y12" s="12">
        <f>(SUM(E25,H25,K25,N25,Q25)-MAX(E25,H25,K25,N25,Q25)-MIN(E25,H25,K25,N25,Q25))/3</f>
        <v>4.75</v>
      </c>
    </row>
    <row r="13" spans="1:25" s="1" customFormat="1" x14ac:dyDescent="0.3">
      <c r="A13" s="13" t="s">
        <v>20</v>
      </c>
      <c r="B13" s="16">
        <f>SUM(B9:B12)</f>
        <v>55</v>
      </c>
      <c r="C13" s="14"/>
      <c r="D13" s="14"/>
      <c r="E13" s="15">
        <f>SUM(E9:E12)</f>
        <v>49.75</v>
      </c>
      <c r="F13" s="14"/>
      <c r="G13" s="14"/>
      <c r="H13" s="15">
        <f>SUM(H9:H12)</f>
        <v>46.75</v>
      </c>
      <c r="I13" s="14"/>
      <c r="J13" s="14"/>
      <c r="K13" s="15">
        <f>SUM(K9:K12)</f>
        <v>45.625</v>
      </c>
      <c r="L13" s="14"/>
      <c r="M13" s="14"/>
      <c r="N13" s="15">
        <f>SUM(N9:N12)</f>
        <v>48.25</v>
      </c>
      <c r="O13" s="14"/>
      <c r="P13" s="14"/>
      <c r="Q13" s="15">
        <f>SUM(Q9:Q12)</f>
        <v>48.25</v>
      </c>
      <c r="V13" s="16" t="s">
        <v>21</v>
      </c>
      <c r="W13" s="16">
        <f>SUM(W9:W12)</f>
        <v>55</v>
      </c>
      <c r="X13" s="17">
        <f>SUM(X9:X12)</f>
        <v>47.75</v>
      </c>
      <c r="Y13" s="17">
        <f>SUM(Y9:Y12)</f>
        <v>54</v>
      </c>
    </row>
    <row r="14" spans="1:25" x14ac:dyDescent="0.3">
      <c r="V14" s="23"/>
      <c r="W14" s="24"/>
      <c r="X14" s="25"/>
      <c r="Y14" s="25"/>
    </row>
    <row r="19" spans="1:20" x14ac:dyDescent="0.3">
      <c r="A19" s="1" t="s">
        <v>22</v>
      </c>
      <c r="S19" s="18"/>
      <c r="T19" s="18"/>
    </row>
    <row r="20" spans="1:20" x14ac:dyDescent="0.3">
      <c r="A20" s="26" t="s">
        <v>1</v>
      </c>
      <c r="B20" s="26" t="s">
        <v>2</v>
      </c>
      <c r="C20" s="26" t="s">
        <v>25</v>
      </c>
      <c r="D20" s="26"/>
      <c r="E20" s="26"/>
      <c r="F20" s="26" t="s">
        <v>27</v>
      </c>
      <c r="G20" s="26"/>
      <c r="H20" s="26"/>
      <c r="I20" s="26" t="s">
        <v>29</v>
      </c>
      <c r="J20" s="26"/>
      <c r="K20" s="26"/>
      <c r="L20" s="26" t="s">
        <v>31</v>
      </c>
      <c r="M20" s="26"/>
      <c r="N20" s="26"/>
      <c r="O20" s="26" t="s">
        <v>23</v>
      </c>
      <c r="P20" s="26"/>
      <c r="Q20" s="26"/>
      <c r="R20" s="2"/>
      <c r="S20" s="19"/>
      <c r="T20" s="19"/>
    </row>
    <row r="21" spans="1:20" x14ac:dyDescent="0.3">
      <c r="A21" s="26"/>
      <c r="B21" s="26"/>
      <c r="C21" s="20" t="s">
        <v>3</v>
      </c>
      <c r="D21" s="20" t="s">
        <v>4</v>
      </c>
      <c r="E21" s="20" t="s">
        <v>7</v>
      </c>
      <c r="F21" s="20" t="s">
        <v>3</v>
      </c>
      <c r="G21" s="20" t="s">
        <v>4</v>
      </c>
      <c r="H21" s="20" t="s">
        <v>7</v>
      </c>
      <c r="I21" s="20" t="s">
        <v>3</v>
      </c>
      <c r="J21" s="20" t="s">
        <v>4</v>
      </c>
      <c r="K21" s="20" t="s">
        <v>7</v>
      </c>
      <c r="L21" s="20" t="s">
        <v>3</v>
      </c>
      <c r="M21" s="20" t="s">
        <v>4</v>
      </c>
      <c r="N21" s="20" t="s">
        <v>7</v>
      </c>
      <c r="O21" s="20" t="s">
        <v>3</v>
      </c>
      <c r="P21" s="20" t="s">
        <v>4</v>
      </c>
      <c r="Q21" s="20" t="s">
        <v>7</v>
      </c>
      <c r="S21" s="21"/>
      <c r="T21" s="22"/>
    </row>
    <row r="22" spans="1:20" x14ac:dyDescent="0.3">
      <c r="A22" s="7" t="s">
        <v>9</v>
      </c>
      <c r="B22" s="8">
        <v>20</v>
      </c>
      <c r="C22" s="9" t="s">
        <v>8</v>
      </c>
      <c r="D22" s="10">
        <f>VLOOKUP(C22,$S$8:$T$12,2,0)</f>
        <v>1</v>
      </c>
      <c r="E22" s="11">
        <f>$B$9*D22</f>
        <v>20</v>
      </c>
      <c r="F22" s="9" t="s">
        <v>8</v>
      </c>
      <c r="G22" s="10">
        <f>VLOOKUP(F22,$S$8:$T$12,2,0)</f>
        <v>1</v>
      </c>
      <c r="H22" s="11">
        <f>$B$9*G22</f>
        <v>20</v>
      </c>
      <c r="I22" s="9" t="s">
        <v>10</v>
      </c>
      <c r="J22" s="10">
        <f>VLOOKUP(I22,$S$8:$T$12,2,0)</f>
        <v>0.92500000000000004</v>
      </c>
      <c r="K22" s="11">
        <f>$B$9*J22</f>
        <v>18.5</v>
      </c>
      <c r="L22" s="9" t="s">
        <v>8</v>
      </c>
      <c r="M22" s="10">
        <f>VLOOKUP(L22,$S$8:$T$12,2,0)</f>
        <v>1</v>
      </c>
      <c r="N22" s="11">
        <f>$B$9*M22</f>
        <v>20</v>
      </c>
      <c r="O22" s="9" t="s">
        <v>8</v>
      </c>
      <c r="P22" s="10">
        <f>VLOOKUP(O22,$S$8:$T$12,2,0)</f>
        <v>1</v>
      </c>
      <c r="Q22" s="11">
        <f>$B$9*P22</f>
        <v>20</v>
      </c>
      <c r="S22" s="21"/>
      <c r="T22" s="22"/>
    </row>
    <row r="23" spans="1:20" x14ac:dyDescent="0.3">
      <c r="A23" s="7" t="s">
        <v>12</v>
      </c>
      <c r="B23" s="8">
        <v>15</v>
      </c>
      <c r="C23" s="9" t="s">
        <v>10</v>
      </c>
      <c r="D23" s="10">
        <f t="shared" ref="D23:D25" si="5">VLOOKUP(C23,$S$8:$T$12,2,0)</f>
        <v>0.92500000000000004</v>
      </c>
      <c r="E23" s="11">
        <f>$B$10*D23</f>
        <v>13.875</v>
      </c>
      <c r="F23" s="9" t="s">
        <v>8</v>
      </c>
      <c r="G23" s="10">
        <f t="shared" ref="G23:G25" si="6">VLOOKUP(F23,$S$8:$T$12,2,0)</f>
        <v>1</v>
      </c>
      <c r="H23" s="11">
        <f>$B$10*G23</f>
        <v>15</v>
      </c>
      <c r="I23" s="9" t="s">
        <v>10</v>
      </c>
      <c r="J23" s="10">
        <f t="shared" ref="J23:J25" si="7">VLOOKUP(I23,$S$8:$T$12,2,0)</f>
        <v>0.92500000000000004</v>
      </c>
      <c r="K23" s="11">
        <f>$B$10*J23</f>
        <v>13.875</v>
      </c>
      <c r="L23" s="9" t="s">
        <v>8</v>
      </c>
      <c r="M23" s="10">
        <f t="shared" ref="M23:M25" si="8">VLOOKUP(L23,$S$8:$T$12,2,0)</f>
        <v>1</v>
      </c>
      <c r="N23" s="11">
        <f>$B$10*M23</f>
        <v>15</v>
      </c>
      <c r="O23" s="9" t="s">
        <v>10</v>
      </c>
      <c r="P23" s="10">
        <f t="shared" ref="P23:P25" si="9">VLOOKUP(O23,$S$8:$T$12,2,0)</f>
        <v>0.92500000000000004</v>
      </c>
      <c r="Q23" s="11">
        <f>$B$10*P23</f>
        <v>13.875</v>
      </c>
      <c r="S23" s="21"/>
      <c r="T23" s="22"/>
    </row>
    <row r="24" spans="1:20" x14ac:dyDescent="0.3">
      <c r="A24" s="7" t="s">
        <v>13</v>
      </c>
      <c r="B24" s="8">
        <v>15</v>
      </c>
      <c r="C24" s="9" t="s">
        <v>10</v>
      </c>
      <c r="D24" s="10">
        <f t="shared" si="5"/>
        <v>0.92500000000000004</v>
      </c>
      <c r="E24" s="11">
        <f>$B$11*D24</f>
        <v>13.875</v>
      </c>
      <c r="F24" s="9" t="s">
        <v>8</v>
      </c>
      <c r="G24" s="10">
        <f t="shared" si="6"/>
        <v>1</v>
      </c>
      <c r="H24" s="11">
        <f>$B$11*G24</f>
        <v>15</v>
      </c>
      <c r="I24" s="9" t="s">
        <v>8</v>
      </c>
      <c r="J24" s="10">
        <f t="shared" si="7"/>
        <v>1</v>
      </c>
      <c r="K24" s="11">
        <f>$B$11*J24</f>
        <v>15</v>
      </c>
      <c r="L24" s="9" t="s">
        <v>8</v>
      </c>
      <c r="M24" s="10">
        <f t="shared" si="8"/>
        <v>1</v>
      </c>
      <c r="N24" s="11">
        <f>$B$11*M24</f>
        <v>15</v>
      </c>
      <c r="O24" s="9" t="s">
        <v>8</v>
      </c>
      <c r="P24" s="10">
        <f t="shared" si="9"/>
        <v>1</v>
      </c>
      <c r="Q24" s="11">
        <f>$B$11*P24</f>
        <v>15</v>
      </c>
      <c r="S24" s="21"/>
      <c r="T24" s="22"/>
    </row>
    <row r="25" spans="1:20" x14ac:dyDescent="0.3">
      <c r="A25" s="7" t="s">
        <v>17</v>
      </c>
      <c r="B25" s="8">
        <v>5</v>
      </c>
      <c r="C25" s="9" t="s">
        <v>10</v>
      </c>
      <c r="D25" s="10">
        <f t="shared" si="5"/>
        <v>0.92500000000000004</v>
      </c>
      <c r="E25" s="11">
        <f>$B$12*D25</f>
        <v>4.625</v>
      </c>
      <c r="F25" s="9" t="s">
        <v>8</v>
      </c>
      <c r="G25" s="10">
        <f t="shared" si="6"/>
        <v>1</v>
      </c>
      <c r="H25" s="11">
        <f>$B$12*G25</f>
        <v>5</v>
      </c>
      <c r="I25" s="9" t="s">
        <v>10</v>
      </c>
      <c r="J25" s="10">
        <f t="shared" si="7"/>
        <v>0.92500000000000004</v>
      </c>
      <c r="K25" s="11">
        <f>$B$12*J25</f>
        <v>4.625</v>
      </c>
      <c r="L25" s="9" t="s">
        <v>8</v>
      </c>
      <c r="M25" s="10">
        <f t="shared" si="8"/>
        <v>1</v>
      </c>
      <c r="N25" s="11">
        <f>$B$12*M25</f>
        <v>5</v>
      </c>
      <c r="O25" s="9" t="s">
        <v>10</v>
      </c>
      <c r="P25" s="10">
        <f t="shared" si="9"/>
        <v>0.92500000000000004</v>
      </c>
      <c r="Q25" s="11">
        <f>$B$12*P25</f>
        <v>4.625</v>
      </c>
      <c r="S25" s="21"/>
      <c r="T25" s="22"/>
    </row>
    <row r="26" spans="1:20" x14ac:dyDescent="0.3">
      <c r="A26" s="13" t="s">
        <v>20</v>
      </c>
      <c r="B26" s="16">
        <f>SUM(B22:B25)</f>
        <v>55</v>
      </c>
      <c r="C26" s="14"/>
      <c r="D26" s="14"/>
      <c r="E26" s="15">
        <f>SUM(E22:E25)</f>
        <v>52.375</v>
      </c>
      <c r="F26" s="14"/>
      <c r="G26" s="14"/>
      <c r="H26" s="15">
        <f>SUM(H22:H25)</f>
        <v>55</v>
      </c>
      <c r="I26" s="14"/>
      <c r="J26" s="14"/>
      <c r="K26" s="15">
        <f>SUM(K22:K25)</f>
        <v>52</v>
      </c>
      <c r="L26" s="14"/>
      <c r="M26" s="14"/>
      <c r="N26" s="15">
        <f>SUM(N22:N25)</f>
        <v>55</v>
      </c>
      <c r="O26" s="14"/>
      <c r="P26" s="14"/>
      <c r="Q26" s="15">
        <f>SUM(Q22:Q25)</f>
        <v>53.5</v>
      </c>
      <c r="R26" s="1"/>
      <c r="S26" s="1"/>
      <c r="T26" s="1"/>
    </row>
  </sheetData>
  <mergeCells count="18">
    <mergeCell ref="A3:Y3"/>
    <mergeCell ref="A7:A8"/>
    <mergeCell ref="B7:B8"/>
    <mergeCell ref="C7:E7"/>
    <mergeCell ref="F7:H7"/>
    <mergeCell ref="I7:K7"/>
    <mergeCell ref="L7:N7"/>
    <mergeCell ref="O7:Q7"/>
    <mergeCell ref="V7:V8"/>
    <mergeCell ref="W7:W8"/>
    <mergeCell ref="X7:Y7"/>
    <mergeCell ref="L20:N20"/>
    <mergeCell ref="O20:Q20"/>
    <mergeCell ref="A20:A21"/>
    <mergeCell ref="B20:B21"/>
    <mergeCell ref="C20:E20"/>
    <mergeCell ref="F20:H20"/>
    <mergeCell ref="I20:K20"/>
  </mergeCells>
  <phoneticPr fontId="3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5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결과</vt:lpstr>
      <vt:lpstr>결과!Print_Area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</dc:creator>
  <cp:lastModifiedBy>KNOC</cp:lastModifiedBy>
  <cp:lastPrinted>2020-04-27T06:32:51Z</cp:lastPrinted>
  <dcterms:created xsi:type="dcterms:W3CDTF">2020-04-27T04:47:01Z</dcterms:created>
  <dcterms:modified xsi:type="dcterms:W3CDTF">2020-04-27T06:32:52Z</dcterms:modified>
</cp:coreProperties>
</file>